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1" i="1"/>
  <c r="B54"/>
  <c r="B51"/>
  <c r="B45"/>
  <c r="B38"/>
  <c r="B26"/>
  <c r="B15" s="1"/>
  <c r="D61"/>
  <c r="C61"/>
  <c r="D54"/>
  <c r="C54"/>
  <c r="D51"/>
  <c r="C51"/>
  <c r="D45"/>
  <c r="C45"/>
  <c r="D38"/>
  <c r="C38"/>
  <c r="D26"/>
  <c r="D15" s="1"/>
  <c r="C26"/>
  <c r="C15"/>
  <c r="D4"/>
  <c r="C4"/>
</calcChain>
</file>

<file path=xl/sharedStrings.xml><?xml version="1.0" encoding="utf-8"?>
<sst xmlns="http://schemas.openxmlformats.org/spreadsheetml/2006/main" count="60" uniqueCount="60">
  <si>
    <t xml:space="preserve">Доходы </t>
  </si>
  <si>
    <t>Выставленные счета</t>
  </si>
  <si>
    <t>1. Владельцам жилых домов/квартир</t>
  </si>
  <si>
    <t>1.1 Членские взносы (ЖКУ)</t>
  </si>
  <si>
    <t>1.2 Счета за электроэнергию</t>
  </si>
  <si>
    <t>1.3 Счета за сервисное обслуживание (вода)</t>
  </si>
  <si>
    <t>2. Коммерческим объектам</t>
  </si>
  <si>
    <t>2.1 Членские взносы (ЖКУ)</t>
  </si>
  <si>
    <t>2.2 Счета за электроэнергию</t>
  </si>
  <si>
    <t>2.3 Счета за сервисное обслуживание (вода)</t>
  </si>
  <si>
    <t>3. Владельцам не введенных в эксплуатацию домов (чл. взносы)</t>
  </si>
  <si>
    <t xml:space="preserve">Расходы </t>
  </si>
  <si>
    <t>1. Общее благоустройство</t>
  </si>
  <si>
    <t>1.1 Вывоз мусора.</t>
  </si>
  <si>
    <t xml:space="preserve">1.2 Инструменты для уборки,форма,мелкая техника, бензин, запчасти, ремонт техники, расходные материалы </t>
  </si>
  <si>
    <t>1.3 Ремонты на территории общего пользования</t>
  </si>
  <si>
    <t>1.4 Озеленение</t>
  </si>
  <si>
    <t>1.5 Уход за озерами, благоустройство пляжной зоны и территории</t>
  </si>
  <si>
    <t>1.6 Фонд з/пл и налоги (дворники -7,бригадир-1,временные 2)</t>
  </si>
  <si>
    <t>1.7 Проживание персонала</t>
  </si>
  <si>
    <t>1.9 Устройство Пожарной Безопасности</t>
  </si>
  <si>
    <t>Итого по разделу 1: Общее благоустройство:</t>
  </si>
  <si>
    <t>2. Обслуживание систем водоснабжения и канализации</t>
  </si>
  <si>
    <t>2.1 КНС - сервисное и профилактическое обслуживание, ремонтные работы,материалы, флокулянт,запчасти.</t>
  </si>
  <si>
    <t>Фонд зароботной платы операторов КНС и налоги</t>
  </si>
  <si>
    <t>2.2 Насосная-сервисное и профилактическое обслуживание, ремонтные работы,материалы, запчасти. Обустройство новой скважины</t>
  </si>
  <si>
    <t>Фонд зароботной платы операторов НС и налоги</t>
  </si>
  <si>
    <t>Внешние трубопроводы – материалы для ремонта(в т.ч насосы 2шт-Faggiolati, 1 насос Wilo)</t>
  </si>
  <si>
    <t>2.4 Расходные материалы, реагенты (соль, гипохлорит)</t>
  </si>
  <si>
    <t>Итого по разделу 2: Обслуживание системы ВС и Канализации</t>
  </si>
  <si>
    <t>3. Административные расходы</t>
  </si>
  <si>
    <t>3.2 Административные расходы (аренда офиса,интернет, канцтовары.оргтезника, мебель, телефон)</t>
  </si>
  <si>
    <t>3.3 Аудиторские, юридические, банковские услуги, портмоне, 1С</t>
  </si>
  <si>
    <t>3.4 Праздники</t>
  </si>
  <si>
    <t>Итого по разделу 3:  Административные расходы:</t>
  </si>
  <si>
    <t xml:space="preserve">4. Охрана </t>
  </si>
  <si>
    <t>4.1 Оплата услуг охранной компании</t>
  </si>
  <si>
    <t>4.2 Усовершенствование пропускного пункта, видеонаблюдение</t>
  </si>
  <si>
    <t>4.3 Частичное закрытие , ремонт внешнего периметра</t>
  </si>
  <si>
    <t>Итого по разделу 4: Охрана:</t>
  </si>
  <si>
    <t>5. Аренда КНС, Нс, ПО, Электролиний, КТП, вышка Киевстар</t>
  </si>
  <si>
    <t>Итого по разделу 5: Аренда:</t>
  </si>
  <si>
    <t>6. Электрохозяйство</t>
  </si>
  <si>
    <t>6.1 Электроэнергия на общественные нужды</t>
  </si>
  <si>
    <t>6.2 Зарплата электриков</t>
  </si>
  <si>
    <t xml:space="preserve">6.3 Закупка материалов </t>
  </si>
  <si>
    <t>6.4 Ремонт электрооборудования</t>
  </si>
  <si>
    <t>Итого по разделу 6: Электрохозяйство:</t>
  </si>
  <si>
    <t>7. Плата за фактически потребленную электроэнергию (Вне бюджета)</t>
  </si>
  <si>
    <t>План2020    тариф 13,825</t>
  </si>
  <si>
    <t>План 2020    тариф 14,825</t>
  </si>
  <si>
    <t>Факт 2019          тариф 13,825</t>
  </si>
  <si>
    <t>8. Другие расходы (Непредвиденные, погашение кредиторки  и т.п.)</t>
  </si>
  <si>
    <t>1.8 Аренда коммунальной техники                                                                              (трактор,бульдозер,снегоуборочная машина и т.д)</t>
  </si>
  <si>
    <t>4. Другие выставленные счета</t>
  </si>
  <si>
    <t xml:space="preserve">Всего выставленные счета: </t>
  </si>
  <si>
    <t>Фонд зароботной платы и налоги нженера</t>
  </si>
  <si>
    <t>Обслуживание технического водопровода, обустройство системы полива.Фонд зароботной платы и налоги (2 специалиста)-7 месяцев</t>
  </si>
  <si>
    <t>2.3 Внешние трубопроводы-обслуживание, ремонт, гидроизоляционные работы.Фонд зароботной платы и налоги (2 специалиста)-12 месяцев</t>
  </si>
  <si>
    <t>3.1 Услуги административного персонала (директор, бухгалтер, почта, глава правления)-Фонд зароботной платы и налоги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</si>
</sst>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_р_.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u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40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0" fontId="8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/>
    </xf>
    <xf numFmtId="40" fontId="10" fillId="0" borderId="1" xfId="0" applyNumberFormat="1" applyFont="1" applyFill="1" applyBorder="1" applyAlignment="1">
      <alignment horizontal="center" vertical="center"/>
    </xf>
    <xf numFmtId="40" fontId="9" fillId="0" borderId="1" xfId="0" applyNumberFormat="1" applyFont="1" applyFill="1" applyBorder="1" applyAlignment="1">
      <alignment horizontal="center" vertical="center"/>
    </xf>
    <xf numFmtId="40" fontId="6" fillId="0" borderId="1" xfId="0" applyNumberFormat="1" applyFont="1" applyFill="1" applyBorder="1" applyAlignment="1">
      <alignment horizontal="left"/>
    </xf>
    <xf numFmtId="40" fontId="6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40" fontId="10" fillId="0" borderId="0" xfId="0" applyNumberFormat="1" applyFont="1" applyAlignment="1">
      <alignment horizontal="center" vertical="center"/>
    </xf>
    <xf numFmtId="43" fontId="4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11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40" fontId="10" fillId="0" borderId="1" xfId="0" applyNumberFormat="1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left"/>
    </xf>
    <xf numFmtId="43" fontId="4" fillId="3" borderId="1" xfId="1" applyFont="1" applyFill="1" applyBorder="1" applyAlignment="1">
      <alignment horizontal="center"/>
    </xf>
    <xf numFmtId="40" fontId="6" fillId="3" borderId="1" xfId="0" applyNumberFormat="1" applyFont="1" applyFill="1" applyBorder="1" applyAlignment="1">
      <alignment horizontal="center" vertical="center"/>
    </xf>
    <xf numFmtId="40" fontId="9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/>
    </xf>
    <xf numFmtId="40" fontId="5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4"/>
  <sheetViews>
    <sheetView tabSelected="1" topLeftCell="A28" workbookViewId="0">
      <selection activeCell="A40" sqref="A40"/>
    </sheetView>
  </sheetViews>
  <sheetFormatPr defaultRowHeight="11.25"/>
  <cols>
    <col min="1" max="1" width="61.42578125" style="20" customWidth="1"/>
    <col min="2" max="2" width="13.85546875" style="25" customWidth="1"/>
    <col min="3" max="3" width="12.5703125" style="21" customWidth="1"/>
    <col min="4" max="4" width="12.28515625" style="21" customWidth="1"/>
    <col min="5" max="16384" width="9.140625" style="3"/>
  </cols>
  <sheetData>
    <row r="1" spans="1:4" ht="24">
      <c r="A1" s="1"/>
      <c r="B1" s="27" t="s">
        <v>51</v>
      </c>
      <c r="C1" s="2" t="s">
        <v>49</v>
      </c>
      <c r="D1" s="2" t="s">
        <v>50</v>
      </c>
    </row>
    <row r="2" spans="1:4">
      <c r="A2" s="4" t="s">
        <v>0</v>
      </c>
      <c r="B2" s="22"/>
      <c r="C2" s="5"/>
      <c r="D2" s="5"/>
    </row>
    <row r="3" spans="1:4">
      <c r="A3" s="6" t="s">
        <v>1</v>
      </c>
      <c r="B3" s="22"/>
      <c r="C3" s="5"/>
      <c r="D3" s="5"/>
    </row>
    <row r="4" spans="1:4">
      <c r="A4" s="7" t="s">
        <v>2</v>
      </c>
      <c r="B4" s="23">
        <v>11216893.289999999</v>
      </c>
      <c r="C4" s="8">
        <f>SUM(C5:C12)</f>
        <v>10364014</v>
      </c>
      <c r="D4" s="9">
        <f>SUM(D5:D12)</f>
        <v>11047270</v>
      </c>
    </row>
    <row r="5" spans="1:4">
      <c r="A5" s="10" t="s">
        <v>3</v>
      </c>
      <c r="B5" s="22">
        <v>7667004.7300000004</v>
      </c>
      <c r="C5" s="11">
        <v>9446014</v>
      </c>
      <c r="D5" s="12">
        <v>10129270</v>
      </c>
    </row>
    <row r="6" spans="1:4">
      <c r="A6" s="10" t="s">
        <v>4</v>
      </c>
      <c r="B6" s="22">
        <v>2897172.56</v>
      </c>
      <c r="C6" s="12"/>
      <c r="D6" s="12"/>
    </row>
    <row r="7" spans="1:4">
      <c r="A7" s="10" t="s">
        <v>5</v>
      </c>
      <c r="B7" s="22">
        <v>652716</v>
      </c>
      <c r="C7" s="12">
        <v>700000</v>
      </c>
      <c r="D7" s="12">
        <v>700000</v>
      </c>
    </row>
    <row r="8" spans="1:4">
      <c r="A8" s="13" t="s">
        <v>6</v>
      </c>
      <c r="B8" s="23">
        <v>887836.51</v>
      </c>
      <c r="C8" s="14"/>
      <c r="D8" s="14"/>
    </row>
    <row r="9" spans="1:4">
      <c r="A9" s="10" t="s">
        <v>7</v>
      </c>
      <c r="B9" s="22">
        <v>74883.08</v>
      </c>
      <c r="C9" s="12">
        <v>98000</v>
      </c>
      <c r="D9" s="12">
        <v>98000</v>
      </c>
    </row>
    <row r="10" spans="1:4">
      <c r="A10" s="10" t="s">
        <v>8</v>
      </c>
      <c r="B10" s="22">
        <v>729925.43</v>
      </c>
      <c r="C10" s="12"/>
      <c r="D10" s="12"/>
    </row>
    <row r="11" spans="1:4">
      <c r="A11" s="10" t="s">
        <v>9</v>
      </c>
      <c r="B11" s="22">
        <v>83028</v>
      </c>
      <c r="C11" s="12">
        <v>120000</v>
      </c>
      <c r="D11" s="12">
        <v>120000</v>
      </c>
    </row>
    <row r="12" spans="1:4">
      <c r="A12" s="7" t="s">
        <v>10</v>
      </c>
      <c r="B12" s="23">
        <v>3241090.95</v>
      </c>
      <c r="C12" s="14"/>
      <c r="D12" s="14"/>
    </row>
    <row r="13" spans="1:4">
      <c r="A13" s="7" t="s">
        <v>54</v>
      </c>
      <c r="B13" s="23">
        <v>228</v>
      </c>
      <c r="C13" s="14"/>
      <c r="D13" s="14"/>
    </row>
    <row r="14" spans="1:4">
      <c r="A14" s="7" t="s">
        <v>55</v>
      </c>
      <c r="B14" s="23">
        <v>15346048.75</v>
      </c>
      <c r="C14" s="14"/>
      <c r="D14" s="14"/>
    </row>
    <row r="15" spans="1:4">
      <c r="A15" s="35" t="s">
        <v>11</v>
      </c>
      <c r="B15" s="36">
        <f>B26+B38+B45+B51+B54+B61+B63+B64</f>
        <v>12380751.65</v>
      </c>
      <c r="C15" s="36">
        <f>C26+C38+C45+C51+C54+C61</f>
        <v>11579271</v>
      </c>
      <c r="D15" s="36">
        <f>D26+D38+D45+D51+D54+D61</f>
        <v>11579271</v>
      </c>
    </row>
    <row r="16" spans="1:4">
      <c r="A16" s="6" t="s">
        <v>12</v>
      </c>
      <c r="B16" s="22"/>
      <c r="C16" s="5"/>
      <c r="D16" s="5"/>
    </row>
    <row r="17" spans="1:4">
      <c r="A17" s="15" t="s">
        <v>13</v>
      </c>
      <c r="B17" s="22">
        <v>297620</v>
      </c>
      <c r="C17" s="12">
        <v>420000</v>
      </c>
      <c r="D17" s="12">
        <v>420000</v>
      </c>
    </row>
    <row r="18" spans="1:4" ht="22.5">
      <c r="A18" s="15" t="s">
        <v>14</v>
      </c>
      <c r="B18" s="26">
        <v>201471.41</v>
      </c>
      <c r="C18" s="12">
        <v>235000</v>
      </c>
      <c r="D18" s="12">
        <v>235000</v>
      </c>
    </row>
    <row r="19" spans="1:4">
      <c r="A19" s="10" t="s">
        <v>15</v>
      </c>
      <c r="B19" s="22">
        <v>145963.32999999999</v>
      </c>
      <c r="C19" s="12">
        <v>100000</v>
      </c>
      <c r="D19" s="12">
        <v>100000</v>
      </c>
    </row>
    <row r="20" spans="1:4">
      <c r="A20" s="10" t="s">
        <v>16</v>
      </c>
      <c r="B20" s="22">
        <v>36074.870000000003</v>
      </c>
      <c r="C20" s="12">
        <v>110000</v>
      </c>
      <c r="D20" s="12">
        <v>110000</v>
      </c>
    </row>
    <row r="21" spans="1:4">
      <c r="A21" s="10" t="s">
        <v>17</v>
      </c>
      <c r="B21" s="22">
        <v>114347.53</v>
      </c>
      <c r="C21" s="12">
        <v>110000</v>
      </c>
      <c r="D21" s="12">
        <v>110000</v>
      </c>
    </row>
    <row r="22" spans="1:4">
      <c r="A22" s="10" t="s">
        <v>18</v>
      </c>
      <c r="B22" s="22">
        <v>1279482.2</v>
      </c>
      <c r="C22" s="12">
        <v>1564426</v>
      </c>
      <c r="D22" s="12">
        <v>1564426</v>
      </c>
    </row>
    <row r="23" spans="1:4">
      <c r="A23" s="10" t="s">
        <v>19</v>
      </c>
      <c r="B23" s="22">
        <v>60987</v>
      </c>
      <c r="C23" s="12">
        <v>60000</v>
      </c>
      <c r="D23" s="12">
        <v>60000</v>
      </c>
    </row>
    <row r="24" spans="1:4" ht="23.25" customHeight="1">
      <c r="A24" s="16" t="s">
        <v>53</v>
      </c>
      <c r="B24" s="26">
        <v>109852.06</v>
      </c>
      <c r="C24" s="12">
        <v>150000</v>
      </c>
      <c r="D24" s="12">
        <v>150000</v>
      </c>
    </row>
    <row r="25" spans="1:4">
      <c r="A25" s="10" t="s">
        <v>20</v>
      </c>
      <c r="B25" s="22">
        <v>32183.919999999998</v>
      </c>
      <c r="C25" s="12">
        <v>50000</v>
      </c>
      <c r="D25" s="12">
        <v>50000</v>
      </c>
    </row>
    <row r="26" spans="1:4">
      <c r="A26" s="7" t="s">
        <v>21</v>
      </c>
      <c r="B26" s="30">
        <f>SUM(B17:B25)</f>
        <v>2277982.3199999998</v>
      </c>
      <c r="C26" s="14">
        <f>SUM(C17:C25)</f>
        <v>2799426</v>
      </c>
      <c r="D26" s="14">
        <f>SUM(D17:D25)</f>
        <v>2799426</v>
      </c>
    </row>
    <row r="27" spans="1:4">
      <c r="A27" s="31"/>
      <c r="B27" s="32"/>
      <c r="C27" s="33"/>
      <c r="D27" s="33"/>
    </row>
    <row r="28" spans="1:4">
      <c r="A28" s="7" t="s">
        <v>22</v>
      </c>
      <c r="B28" s="22"/>
      <c r="C28" s="14"/>
      <c r="D28" s="14"/>
    </row>
    <row r="29" spans="1:4" ht="22.5">
      <c r="A29" s="15" t="s">
        <v>23</v>
      </c>
      <c r="B29" s="26">
        <v>402272.21</v>
      </c>
      <c r="C29" s="12">
        <v>149200</v>
      </c>
      <c r="D29" s="12">
        <v>149200</v>
      </c>
    </row>
    <row r="30" spans="1:4">
      <c r="A30" s="15" t="s">
        <v>24</v>
      </c>
      <c r="B30" s="26"/>
      <c r="C30" s="12">
        <v>256800</v>
      </c>
      <c r="D30" s="12">
        <v>256800</v>
      </c>
    </row>
    <row r="31" spans="1:4" ht="22.5">
      <c r="A31" s="16" t="s">
        <v>25</v>
      </c>
      <c r="B31" s="26">
        <v>240969</v>
      </c>
      <c r="C31" s="12">
        <v>213200</v>
      </c>
      <c r="D31" s="12">
        <v>213200</v>
      </c>
    </row>
    <row r="32" spans="1:4">
      <c r="A32" s="15" t="s">
        <v>26</v>
      </c>
      <c r="B32" s="26"/>
      <c r="C32" s="12">
        <v>256800</v>
      </c>
      <c r="D32" s="12">
        <v>256800</v>
      </c>
    </row>
    <row r="33" spans="1:4" ht="22.5">
      <c r="A33" s="16" t="s">
        <v>58</v>
      </c>
      <c r="B33" s="26">
        <v>686545</v>
      </c>
      <c r="C33" s="17">
        <v>391620</v>
      </c>
      <c r="D33" s="17">
        <v>391620</v>
      </c>
    </row>
    <row r="34" spans="1:4" ht="22.5">
      <c r="A34" s="16" t="s">
        <v>57</v>
      </c>
      <c r="B34" s="22"/>
      <c r="C34" s="17">
        <v>228445</v>
      </c>
      <c r="D34" s="17">
        <v>228445</v>
      </c>
    </row>
    <row r="35" spans="1:4">
      <c r="A35" s="16" t="s">
        <v>56</v>
      </c>
      <c r="B35" s="22"/>
      <c r="C35" s="17">
        <v>191760</v>
      </c>
      <c r="D35" s="17">
        <v>191760</v>
      </c>
    </row>
    <row r="36" spans="1:4" ht="22.5">
      <c r="A36" s="15" t="s">
        <v>27</v>
      </c>
      <c r="B36" s="22"/>
      <c r="C36" s="12">
        <v>230000</v>
      </c>
      <c r="D36" s="12">
        <v>230000</v>
      </c>
    </row>
    <row r="37" spans="1:4">
      <c r="A37" s="10" t="s">
        <v>28</v>
      </c>
      <c r="B37" s="22">
        <v>852855</v>
      </c>
      <c r="C37" s="12">
        <v>980000</v>
      </c>
      <c r="D37" s="12">
        <v>980000</v>
      </c>
    </row>
    <row r="38" spans="1:4">
      <c r="A38" s="18" t="s">
        <v>29</v>
      </c>
      <c r="B38" s="30">
        <f>SUM(B29:B37)</f>
        <v>2182641.21</v>
      </c>
      <c r="C38" s="14">
        <f>SUM(C29:C37)</f>
        <v>2897825</v>
      </c>
      <c r="D38" s="14">
        <f>SUM(D29:D37)</f>
        <v>2897825</v>
      </c>
    </row>
    <row r="39" spans="1:4">
      <c r="A39" s="31"/>
      <c r="B39" s="32"/>
      <c r="C39" s="33"/>
      <c r="D39" s="33"/>
    </row>
    <row r="40" spans="1:4">
      <c r="A40" s="7" t="s">
        <v>30</v>
      </c>
      <c r="B40" s="22"/>
      <c r="C40" s="14"/>
      <c r="D40" s="14"/>
    </row>
    <row r="41" spans="1:4" ht="22.5">
      <c r="A41" s="15" t="s">
        <v>59</v>
      </c>
      <c r="B41" s="22">
        <v>637280</v>
      </c>
      <c r="C41" s="12">
        <v>905220</v>
      </c>
      <c r="D41" s="12">
        <v>905220</v>
      </c>
    </row>
    <row r="42" spans="1:4" ht="22.5">
      <c r="A42" s="15" t="s">
        <v>31</v>
      </c>
      <c r="B42" s="22">
        <v>172669.41</v>
      </c>
      <c r="C42" s="12">
        <v>110000</v>
      </c>
      <c r="D42" s="12">
        <v>110000</v>
      </c>
    </row>
    <row r="43" spans="1:4">
      <c r="A43" s="10" t="s">
        <v>32</v>
      </c>
      <c r="B43" s="22">
        <v>77363.759999999995</v>
      </c>
      <c r="C43" s="12">
        <v>100000</v>
      </c>
      <c r="D43" s="12">
        <v>100000</v>
      </c>
    </row>
    <row r="44" spans="1:4">
      <c r="A44" s="10" t="s">
        <v>33</v>
      </c>
      <c r="B44" s="22">
        <v>68295.88</v>
      </c>
      <c r="C44" s="12">
        <v>70000</v>
      </c>
      <c r="D44" s="12">
        <v>70000</v>
      </c>
    </row>
    <row r="45" spans="1:4">
      <c r="A45" s="7" t="s">
        <v>34</v>
      </c>
      <c r="B45" s="30">
        <f>SUM(B41:B44)</f>
        <v>955609.05</v>
      </c>
      <c r="C45" s="14">
        <f>SUM(C41:C44)</f>
        <v>1185220</v>
      </c>
      <c r="D45" s="14">
        <f>SUM(D41:D44)</f>
        <v>1185220</v>
      </c>
    </row>
    <row r="46" spans="1:4">
      <c r="A46" s="31"/>
      <c r="B46" s="32"/>
      <c r="C46" s="33"/>
      <c r="D46" s="33"/>
    </row>
    <row r="47" spans="1:4">
      <c r="A47" s="7" t="s">
        <v>35</v>
      </c>
      <c r="B47" s="22"/>
      <c r="C47" s="14"/>
      <c r="D47" s="14"/>
    </row>
    <row r="48" spans="1:4">
      <c r="A48" s="10" t="s">
        <v>36</v>
      </c>
      <c r="B48" s="22">
        <v>2041910</v>
      </c>
      <c r="C48" s="12">
        <v>2880000</v>
      </c>
      <c r="D48" s="12">
        <v>2880000</v>
      </c>
    </row>
    <row r="49" spans="1:4">
      <c r="A49" s="10" t="s">
        <v>37</v>
      </c>
      <c r="B49" s="22">
        <v>462816.2</v>
      </c>
      <c r="C49" s="12">
        <v>250000</v>
      </c>
      <c r="D49" s="12">
        <v>250000</v>
      </c>
    </row>
    <row r="50" spans="1:4">
      <c r="A50" s="10" t="s">
        <v>38</v>
      </c>
      <c r="B50" s="22">
        <v>68625.570000000007</v>
      </c>
      <c r="C50" s="12">
        <v>50000</v>
      </c>
      <c r="D50" s="12">
        <v>50000</v>
      </c>
    </row>
    <row r="51" spans="1:4">
      <c r="A51" s="7" t="s">
        <v>39</v>
      </c>
      <c r="B51" s="30">
        <f>SUM(B48:B50)</f>
        <v>2573351.77</v>
      </c>
      <c r="C51" s="14">
        <f>SUM(C48:C50)</f>
        <v>3180000</v>
      </c>
      <c r="D51" s="14">
        <f>SUM(D48:D50)</f>
        <v>3180000</v>
      </c>
    </row>
    <row r="52" spans="1:4">
      <c r="A52" s="31"/>
      <c r="B52" s="32"/>
      <c r="C52" s="33"/>
      <c r="D52" s="33"/>
    </row>
    <row r="53" spans="1:4">
      <c r="A53" s="7" t="s">
        <v>40</v>
      </c>
      <c r="B53" s="22">
        <v>82651.199999999997</v>
      </c>
      <c r="C53" s="12">
        <v>677000</v>
      </c>
      <c r="D53" s="12">
        <v>677000</v>
      </c>
    </row>
    <row r="54" spans="1:4">
      <c r="A54" s="7" t="s">
        <v>41</v>
      </c>
      <c r="B54" s="30">
        <f>SUM(B53)</f>
        <v>82651.199999999997</v>
      </c>
      <c r="C54" s="14">
        <f>C53</f>
        <v>677000</v>
      </c>
      <c r="D54" s="14">
        <f>D53</f>
        <v>677000</v>
      </c>
    </row>
    <row r="55" spans="1:4">
      <c r="A55" s="31"/>
      <c r="B55" s="32"/>
      <c r="C55" s="33"/>
      <c r="D55" s="33"/>
    </row>
    <row r="56" spans="1:4">
      <c r="A56" s="7" t="s">
        <v>42</v>
      </c>
      <c r="B56" s="22"/>
      <c r="C56" s="14"/>
      <c r="D56" s="14"/>
    </row>
    <row r="57" spans="1:4">
      <c r="A57" s="10" t="s">
        <v>43</v>
      </c>
      <c r="B57" s="22">
        <v>634046.86</v>
      </c>
      <c r="C57" s="14">
        <v>450000</v>
      </c>
      <c r="D57" s="14">
        <v>450000</v>
      </c>
    </row>
    <row r="58" spans="1:4">
      <c r="A58" s="10" t="s">
        <v>44</v>
      </c>
      <c r="B58" s="22">
        <v>201160</v>
      </c>
      <c r="C58" s="14">
        <v>256800</v>
      </c>
      <c r="D58" s="14">
        <v>256800</v>
      </c>
    </row>
    <row r="59" spans="1:4">
      <c r="A59" s="10" t="s">
        <v>45</v>
      </c>
      <c r="B59" s="22">
        <v>117653.57</v>
      </c>
      <c r="C59" s="12">
        <v>80000</v>
      </c>
      <c r="D59" s="12">
        <v>80000</v>
      </c>
    </row>
    <row r="60" spans="1:4">
      <c r="A60" s="10" t="s">
        <v>46</v>
      </c>
      <c r="B60" s="22">
        <v>33600</v>
      </c>
      <c r="C60" s="12">
        <v>53000</v>
      </c>
      <c r="D60" s="12">
        <v>53000</v>
      </c>
    </row>
    <row r="61" spans="1:4">
      <c r="A61" s="7" t="s">
        <v>47</v>
      </c>
      <c r="B61" s="30">
        <f>SUM(B57:B60)</f>
        <v>986460.42999999993</v>
      </c>
      <c r="C61" s="14">
        <f>SUM(C57:C60)</f>
        <v>839800</v>
      </c>
      <c r="D61" s="14">
        <f>SUM(D57:D60)</f>
        <v>839800</v>
      </c>
    </row>
    <row r="62" spans="1:4">
      <c r="A62" s="31"/>
      <c r="B62" s="32"/>
      <c r="C62" s="34"/>
      <c r="D62" s="34"/>
    </row>
    <row r="63" spans="1:4">
      <c r="A63" s="19" t="s">
        <v>48</v>
      </c>
      <c r="B63" s="24">
        <v>3142055.67</v>
      </c>
      <c r="C63" s="14"/>
      <c r="D63" s="14"/>
    </row>
    <row r="64" spans="1:4">
      <c r="A64" s="28" t="s">
        <v>52</v>
      </c>
      <c r="B64" s="24">
        <v>180000</v>
      </c>
      <c r="C64" s="29"/>
      <c r="D64" s="29"/>
    </row>
  </sheetData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2020-02-14T10:28:13Z</cp:lastPrinted>
  <dcterms:created xsi:type="dcterms:W3CDTF">2020-02-13T11:19:57Z</dcterms:created>
  <dcterms:modified xsi:type="dcterms:W3CDTF">2020-02-14T11:29:45Z</dcterms:modified>
</cp:coreProperties>
</file>